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9 мес" sheetId="1" r:id="rId1"/>
  </sheets>
  <definedNames>
    <definedName name="_xlnm.Print_Titles" localSheetId="0">'9 мес'!$5:$6</definedName>
  </definedNames>
  <calcPr fullCalcOnLoad="1"/>
</workbook>
</file>

<file path=xl/sharedStrings.xml><?xml version="1.0" encoding="utf-8"?>
<sst xmlns="http://schemas.openxmlformats.org/spreadsheetml/2006/main" count="99" uniqueCount="89">
  <si>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</si>
  <si>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</si>
  <si>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</si>
  <si>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</si>
  <si>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</si>
  <si>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</si>
  <si>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</si>
  <si>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</si>
  <si>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</si>
  <si>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</si>
  <si>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</si>
  <si>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</si>
  <si>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</si>
  <si>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</si>
  <si>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</si>
  <si>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</si>
  <si>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</si>
  <si>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</si>
  <si>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</si>
  <si>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</si>
  <si>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</si>
  <si>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</si>
  <si>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</si>
  <si>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</si>
  <si>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</si>
  <si>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</si>
  <si>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</si>
  <si>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</si>
  <si>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</si>
  <si>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</si>
  <si>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</si>
  <si>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</si>
  <si>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</si>
  <si>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</si>
  <si>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</si>
  <si>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</si>
  <si>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</si>
  <si>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Высшее профессиональное образование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</si>
  <si>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</si>
  <si>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</si>
  <si>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</si>
  <si>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</si>
  <si>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</si>
  <si>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</si>
  <si>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</si>
  <si>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</si>
  <si>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</si>
  <si>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</si>
  <si>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</si>
  <si>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</si>
  <si>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</si>
  <si>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</si>
  <si>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</si>
  <si>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</si>
  <si>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</si>
  <si>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</si>
  <si>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</si>
  <si>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</si>
  <si>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Здравоохранение</t>
  </si>
  <si>
    <t>Массовый спорт</t>
  </si>
  <si>
    <t>Другие вопросы в области физической культуры и спорта</t>
  </si>
  <si>
    <t xml:space="preserve">Культура и кинематография  </t>
  </si>
  <si>
    <t>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</si>
  <si>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</si>
  <si>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</si>
  <si>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Межбюджетные трансферты бюджетам субъектов Российской Федерации и муниципальных образований общего характера</t>
  </si>
  <si>
    <t>Обслуживание государственного внутреннего и муниципального долга</t>
  </si>
  <si>
    <t>% исполнения к уточненному плану</t>
  </si>
  <si>
    <t>Органы юстиции</t>
  </si>
  <si>
    <t>% исполнения к утвержденному плану</t>
  </si>
  <si>
    <t>Защита населения и территорий от  чрезвычайных ситуаций природного и техногенного характера, гражданская оборона</t>
  </si>
  <si>
    <t>Дорожное хозяйство (дорожные фонды)</t>
  </si>
  <si>
    <t>Прочие межбюджетные трансферты общего характера</t>
  </si>
  <si>
    <t>Дополнительное образование детей</t>
  </si>
  <si>
    <t>Утвержденный план на 2022 год, тыс.руб.</t>
  </si>
  <si>
    <t>2022 год</t>
  </si>
  <si>
    <t>Уточненный план на 2022 год, тыс.руб.</t>
  </si>
  <si>
    <t>Темп роста 2022/2021</t>
  </si>
  <si>
    <t>Сведения об исполнении бюджета Нижневартовского района за 9 месяцев  2022 года по расходам в разрезе разделов и подразделов в сравнении с запланированными бюджетными назначениями на соответствующий год, в сравнении с соответствующим периодом прошлого года</t>
  </si>
  <si>
    <t>Исполнено за 9 месяцев 2021 года, тыс.руб.</t>
  </si>
  <si>
    <t>Исполнено за  9 месяцев 2022 года, тыс.руб.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</si>
  <si>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</si>
  <si>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</si>
  <si>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</si>
  <si>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</si>
  <si>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</si>
  <si>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</si>
  <si>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</t>
  </si>
  <si>
    <t>Обслуживание государственного (муниципального) долга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</si>
</sst>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"/>
    <numFmt numFmtId="183" formatCode="00"/>
    <numFmt numFmtId="184" formatCode="0000000"/>
    <numFmt numFmtId="185" formatCode="000000"/>
    <numFmt numFmtId="186" formatCode="#,##0.00;[Red]\-#,##0.00;0.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_-* #,##0.0_р_._-;\-* #,##0.0_р_._-;_-* &quot;-&quot;??_р_._-;_-@_-"/>
    <numFmt numFmtId="204" formatCode="_-* #,##0_р_._-;\-* #,##0_р_._-;_-* &quot;-&quot;??_р_._-;_-@_-"/>
    <numFmt numFmtId="205" formatCode="[$€-2]\ ###,000_);[Red]\([$€-2]\ ###,000\)"/>
    <numFmt numFmtId="206" formatCode="_-* #,##0.000_р_._-;\-* #,##0.000_р_._-;_-* &quot;-&quot;??_р_._-;_-@_-"/>
    <numFmt numFmtId="207" formatCode="#,##0.0;[Red]\-#,##0.0"/>
    <numFmt numFmtId="208" formatCode="#,##0.00,;[Red]\-#,##0.00,;0.00,"/>
    <numFmt numFmtId="209" formatCode="0000"/>
    <numFmt numFmtId="210" formatCode="#,##0.0,;[Red]\-#,##0.0,;0.0,"/>
    <numFmt numFmtId="211" formatCode="0\.00"/>
    <numFmt numFmtId="212" formatCode="000\.00\.0000"/>
    <numFmt numFmtId="213" formatCode="00\.00\.00"/>
    <numFmt numFmtId="214" formatCode="0\.00\.0"/>
    <numFmt numFmtId="215" formatCode="000\.00\.00"/>
    <numFmt numFmtId="216" formatCode="000\.00\.000\.0"/>
    <numFmt numFmtId="217" formatCode="0000000000"/>
    <numFmt numFmtId="218" formatCode="#,##0.0;[Red]\-#,##0.0;0.0"/>
  </numFmts>
  <fonts count="48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55" applyFont="1" applyProtection="1">
      <alignment/>
      <protection hidden="1"/>
    </xf>
    <xf numFmtId="0" fontId="0" fillId="0" borderId="0" xfId="55" applyFont="1">
      <alignment/>
      <protection/>
    </xf>
    <xf numFmtId="0" fontId="5" fillId="0" borderId="0" xfId="55" applyFont="1">
      <alignment/>
      <protection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Font="1">
      <alignment/>
      <protection/>
    </xf>
    <xf numFmtId="183" fontId="7" fillId="0" borderId="10" xfId="55" applyNumberFormat="1" applyFont="1" applyFill="1" applyBorder="1" applyAlignment="1" applyProtection="1">
      <alignment wrapText="1"/>
      <protection hidden="1"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55" applyFont="1" applyAlignment="1">
      <alignment/>
      <protection/>
    </xf>
    <xf numFmtId="3" fontId="7" fillId="0" borderId="0" xfId="55" applyNumberFormat="1" applyFont="1">
      <alignment/>
      <protection/>
    </xf>
    <xf numFmtId="188" fontId="7" fillId="0" borderId="0" xfId="55" applyNumberFormat="1" applyFont="1">
      <alignment/>
      <protection/>
    </xf>
    <xf numFmtId="188" fontId="7" fillId="0" borderId="10" xfId="55" applyNumberFormat="1" applyFont="1" applyFill="1" applyBorder="1" applyAlignment="1" applyProtection="1">
      <alignment/>
      <protection hidden="1"/>
    </xf>
    <xf numFmtId="188" fontId="7" fillId="0" borderId="10" xfId="55" applyNumberFormat="1" applyFont="1" applyBorder="1">
      <alignment/>
      <protection/>
    </xf>
    <xf numFmtId="188" fontId="7" fillId="0" borderId="10" xfId="56" applyNumberFormat="1" applyFont="1" applyFill="1" applyBorder="1" applyAlignment="1" applyProtection="1">
      <alignment/>
      <protection hidden="1"/>
    </xf>
    <xf numFmtId="183" fontId="5" fillId="0" borderId="10" xfId="55" applyNumberFormat="1" applyFont="1" applyFill="1" applyBorder="1" applyAlignment="1" applyProtection="1">
      <alignment wrapText="1"/>
      <protection hidden="1"/>
    </xf>
    <xf numFmtId="188" fontId="5" fillId="0" borderId="10" xfId="55" applyNumberFormat="1" applyFont="1" applyFill="1" applyBorder="1" applyAlignment="1" applyProtection="1">
      <alignment/>
      <protection hidden="1"/>
    </xf>
    <xf numFmtId="187" fontId="5" fillId="0" borderId="10" xfId="55" applyNumberFormat="1" applyFont="1" applyBorder="1">
      <alignment/>
      <protection/>
    </xf>
    <xf numFmtId="188" fontId="7" fillId="0" borderId="10" xfId="55" applyNumberFormat="1" applyFont="1" applyFill="1" applyBorder="1" applyAlignment="1" applyProtection="1">
      <alignment/>
      <protection hidden="1"/>
    </xf>
    <xf numFmtId="0" fontId="7" fillId="0" borderId="10" xfId="55" applyNumberFormat="1" applyFont="1" applyFill="1" applyBorder="1" applyAlignment="1" applyProtection="1">
      <alignment wrapText="1"/>
      <protection hidden="1"/>
    </xf>
    <xf numFmtId="0" fontId="5" fillId="0" borderId="10" xfId="55" applyNumberFormat="1" applyFont="1" applyFill="1" applyBorder="1" applyAlignment="1" applyProtection="1">
      <alignment wrapText="1"/>
      <protection hidden="1"/>
    </xf>
    <xf numFmtId="0" fontId="0" fillId="0" borderId="10" xfId="55" applyFont="1" applyBorder="1">
      <alignment/>
      <protection/>
    </xf>
    <xf numFmtId="0" fontId="10" fillId="0" borderId="10" xfId="55" applyNumberFormat="1" applyFont="1" applyFill="1" applyBorder="1" applyAlignment="1" applyProtection="1">
      <alignment wrapText="1"/>
      <protection hidden="1"/>
    </xf>
    <xf numFmtId="188" fontId="5" fillId="0" borderId="10" xfId="55" applyNumberFormat="1" applyFont="1" applyFill="1" applyBorder="1" applyAlignment="1" applyProtection="1">
      <alignment/>
      <protection hidden="1"/>
    </xf>
    <xf numFmtId="188" fontId="7" fillId="0" borderId="10" xfId="55" applyNumberFormat="1" applyFont="1" applyFill="1" applyBorder="1">
      <alignment/>
      <protection/>
    </xf>
    <xf numFmtId="0" fontId="7" fillId="0" borderId="10" xfId="55" applyFont="1" applyBorder="1" applyAlignment="1">
      <alignment horizontal="center" vertical="center" wrapText="1"/>
      <protection/>
    </xf>
    <xf numFmtId="187" fontId="7" fillId="0" borderId="10" xfId="55" applyNumberFormat="1" applyFont="1" applyBorder="1">
      <alignment/>
      <protection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0" fontId="7" fillId="33" borderId="10" xfId="55" applyFont="1" applyFill="1" applyBorder="1" applyAlignment="1">
      <alignment horizontal="center" vertical="center" wrapText="1"/>
      <protection/>
    </xf>
    <xf numFmtId="0" fontId="5" fillId="34" borderId="10" xfId="55" applyNumberFormat="1" applyFont="1" applyFill="1" applyBorder="1" applyAlignment="1" applyProtection="1">
      <alignment horizontal="left"/>
      <protection hidden="1"/>
    </xf>
    <xf numFmtId="188" fontId="5" fillId="34" borderId="10" xfId="55" applyNumberFormat="1" applyFont="1" applyFill="1" applyBorder="1" applyAlignment="1" applyProtection="1">
      <alignment vertical="center"/>
      <protection hidden="1"/>
    </xf>
    <xf numFmtId="188" fontId="11" fillId="0" borderId="11" xfId="0" applyNumberFormat="1" applyFont="1" applyBorder="1" applyAlignment="1" applyProtection="1">
      <alignment horizontal="right"/>
      <protection hidden="1"/>
    </xf>
    <xf numFmtId="187" fontId="7" fillId="0" borderId="10" xfId="55" applyNumberFormat="1" applyFont="1" applyBorder="1">
      <alignment/>
      <protection/>
    </xf>
    <xf numFmtId="188" fontId="5" fillId="34" borderId="10" xfId="55" applyNumberFormat="1" applyFont="1" applyFill="1" applyBorder="1" applyAlignment="1" applyProtection="1">
      <alignment/>
      <protection hidden="1"/>
    </xf>
    <xf numFmtId="187" fontId="5" fillId="34" borderId="10" xfId="55" applyNumberFormat="1" applyFont="1" applyFill="1" applyBorder="1">
      <alignment/>
      <protection/>
    </xf>
    <xf numFmtId="0" fontId="9" fillId="0" borderId="0" xfId="55" applyNumberFormat="1" applyFont="1" applyFill="1" applyAlignment="1" applyProtection="1">
      <alignment horizontal="right" wrapText="1"/>
      <protection hidden="1"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wrapText="1"/>
      <protection hidden="1"/>
    </xf>
    <xf numFmtId="0" fontId="7" fillId="0" borderId="10" xfId="55" applyFont="1" applyBorder="1" applyAlignment="1">
      <alignment horizontal="center" vertical="center" wrapText="1"/>
      <protection/>
    </xf>
    <xf numFmtId="188" fontId="47" fillId="0" borderId="10" xfId="55" applyNumberFormat="1" applyFont="1" applyBorder="1">
      <alignment/>
      <protection/>
    </xf>
    <xf numFmtId="188" fontId="5" fillId="0" borderId="10" xfId="55" applyNumberFormat="1" applyFont="1" applyBorder="1" applyProtection="1">
      <alignment/>
      <protection hidden="1"/>
    </xf>
    <xf numFmtId="188" fontId="11" fillId="0" borderId="10" xfId="55" applyNumberFormat="1" applyFont="1" applyBorder="1" applyProtection="1">
      <alignment/>
      <protection hidden="1"/>
    </xf>
    <xf numFmtId="188" fontId="3" fillId="0" borderId="10" xfId="53" applyNumberFormat="1" applyFont="1" applyBorder="1">
      <alignment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2" xfId="55"/>
    <cellStyle name="Обычный_Tmp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8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0" sqref="F10"/>
    </sheetView>
  </sheetViews>
  <sheetFormatPr defaultColWidth="9.00390625" defaultRowHeight="12.75"/>
  <cols>
    <col min="1" max="1" width="66.125" style="2" customWidth="1"/>
    <col min="2" max="3" width="6.875" style="2" customWidth="1"/>
    <col min="4" max="4" width="21.625" style="2" customWidth="1"/>
    <col min="5" max="5" width="20.375" style="2" customWidth="1"/>
    <col min="6" max="7" width="21.625" style="2" customWidth="1"/>
    <col min="8" max="8" width="20.00390625" style="2" customWidth="1"/>
    <col min="9" max="10" width="19.50390625" style="2" customWidth="1"/>
    <col min="11" max="16384" width="9.375" style="2" customWidth="1"/>
  </cols>
  <sheetData>
    <row r="1" spans="1:9" ht="18.75">
      <c r="A1" s="1"/>
      <c r="B1" s="1"/>
      <c r="C1" s="1"/>
      <c r="D1" s="1"/>
      <c r="E1" s="1"/>
      <c r="G1" s="36"/>
      <c r="H1" s="36"/>
      <c r="I1" s="36"/>
    </row>
    <row r="2" spans="1:10" s="3" customFormat="1" ht="75.75" customHeight="1">
      <c r="A2" s="37" t="s">
        <v>78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3" customFormat="1" ht="18.7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s="3" customFormat="1" ht="15.75">
      <c r="A4" s="38" t="s">
        <v>0</v>
      </c>
      <c r="B4" s="39" t="s">
        <v>1</v>
      </c>
      <c r="C4" s="39" t="s">
        <v>2</v>
      </c>
      <c r="D4" s="39" t="s">
        <v>79</v>
      </c>
      <c r="E4" s="40" t="s">
        <v>75</v>
      </c>
      <c r="F4" s="40"/>
      <c r="G4" s="40"/>
      <c r="H4" s="41" t="s">
        <v>69</v>
      </c>
      <c r="I4" s="41" t="s">
        <v>67</v>
      </c>
      <c r="J4" s="41" t="s">
        <v>77</v>
      </c>
    </row>
    <row r="5" spans="1:10" ht="67.5" customHeight="1">
      <c r="A5" s="38"/>
      <c r="B5" s="39"/>
      <c r="C5" s="39"/>
      <c r="D5" s="39"/>
      <c r="E5" s="29" t="s">
        <v>74</v>
      </c>
      <c r="F5" s="26" t="s">
        <v>76</v>
      </c>
      <c r="G5" s="26" t="s">
        <v>80</v>
      </c>
      <c r="H5" s="41"/>
      <c r="I5" s="41"/>
      <c r="J5" s="41"/>
    </row>
    <row r="6" spans="1:10" ht="16.5" customHeight="1">
      <c r="A6" s="5">
        <v>1</v>
      </c>
      <c r="B6" s="4">
        <v>2</v>
      </c>
      <c r="C6" s="4">
        <v>3</v>
      </c>
      <c r="D6" s="5">
        <v>4</v>
      </c>
      <c r="E6" s="4">
        <v>5</v>
      </c>
      <c r="F6" s="4">
        <v>6</v>
      </c>
      <c r="G6" s="5">
        <v>7</v>
      </c>
      <c r="H6" s="4">
        <v>8</v>
      </c>
      <c r="I6" s="4">
        <v>9</v>
      </c>
      <c r="J6" s="5">
        <v>10</v>
      </c>
    </row>
    <row r="7" spans="1:10" s="8" customFormat="1" ht="19.5" customHeight="1">
      <c r="A7" s="21" t="s">
        <v>4</v>
      </c>
      <c r="B7" s="16">
        <v>1</v>
      </c>
      <c r="C7" s="16" t="s">
        <v>3</v>
      </c>
      <c r="D7" s="43">
        <f>D8+D9+D10+D11+D12+D13+D14+D15+D16+D17+D18</f>
        <v>500528.70200000005</v>
      </c>
      <c r="E7" s="17">
        <f>E8+E9+E10+E11+E12+E13+E14+E15+E16+E17+E18</f>
        <v>743701.3579999999</v>
      </c>
      <c r="F7" s="17">
        <v>876534.7837200001</v>
      </c>
      <c r="G7" s="17">
        <v>528721.95923</v>
      </c>
      <c r="H7" s="17">
        <f>G7/E7*100</f>
        <v>71.09331636180771</v>
      </c>
      <c r="I7" s="18">
        <f aca="true" t="shared" si="0" ref="I7:I39">G7/F7*100</f>
        <v>60.31956392946692</v>
      </c>
      <c r="J7" s="18">
        <f>G7/D7*100</f>
        <v>105.63269541134126</v>
      </c>
    </row>
    <row r="8" spans="1:10" ht="48.75" customHeight="1">
      <c r="A8" s="20" t="s">
        <v>5</v>
      </c>
      <c r="B8" s="7">
        <v>1</v>
      </c>
      <c r="C8" s="7">
        <v>2</v>
      </c>
      <c r="D8" s="44">
        <v>29200.455</v>
      </c>
      <c r="E8" s="32">
        <v>52699.599</v>
      </c>
      <c r="F8" s="32">
        <v>52756.3266</v>
      </c>
      <c r="G8" s="32">
        <v>26424.9922</v>
      </c>
      <c r="H8" s="19">
        <f>G8/E8*100</f>
        <v>50.14268173084201</v>
      </c>
      <c r="I8" s="33">
        <f>G8/F8*100</f>
        <v>50.08876451985571</v>
      </c>
      <c r="J8" s="27">
        <f>G8/D8*100</f>
        <v>90.49513851753336</v>
      </c>
    </row>
    <row r="9" spans="1:10" ht="70.5" customHeight="1" hidden="1">
      <c r="A9" s="20" t="s">
        <v>6</v>
      </c>
      <c r="B9" s="7">
        <v>1</v>
      </c>
      <c r="C9" s="7">
        <v>3</v>
      </c>
      <c r="D9" s="14"/>
      <c r="E9" s="13">
        <v>0</v>
      </c>
      <c r="F9" s="25" t="e">
        <v>#N/A</v>
      </c>
      <c r="G9" s="14" t="e">
        <v>#N/A</v>
      </c>
      <c r="H9" s="19"/>
      <c r="I9" s="33"/>
      <c r="J9" s="27" t="e">
        <f>G9/D9*100</f>
        <v>#N/A</v>
      </c>
    </row>
    <row r="10" spans="1:10" ht="63">
      <c r="A10" s="20" t="s">
        <v>81</v>
      </c>
      <c r="B10" s="7">
        <v>1</v>
      </c>
      <c r="C10" s="7">
        <v>4</v>
      </c>
      <c r="D10" s="44">
        <v>337431.717</v>
      </c>
      <c r="E10" s="32">
        <v>455823.419</v>
      </c>
      <c r="F10" s="32">
        <v>514126.55515</v>
      </c>
      <c r="G10" s="32">
        <v>358661.86205</v>
      </c>
      <c r="H10" s="19">
        <f aca="true" t="shared" si="1" ref="H10:H18">G10/E10*100</f>
        <v>78.6843867822421</v>
      </c>
      <c r="I10" s="33">
        <f aca="true" t="shared" si="2" ref="I10:I18">G10/F10*100</f>
        <v>69.7613959942913</v>
      </c>
      <c r="J10" s="27">
        <f>G10/D10*100</f>
        <v>106.29168628211674</v>
      </c>
    </row>
    <row r="11" spans="1:10" ht="21.75" customHeight="1">
      <c r="A11" s="20" t="s">
        <v>7</v>
      </c>
      <c r="B11" s="7">
        <v>1</v>
      </c>
      <c r="C11" s="7">
        <v>5</v>
      </c>
      <c r="D11" s="44">
        <v>0.493</v>
      </c>
      <c r="E11" s="32">
        <v>1.7</v>
      </c>
      <c r="F11" s="32">
        <v>1.7</v>
      </c>
      <c r="G11" s="32">
        <v>1.3552</v>
      </c>
      <c r="H11" s="19">
        <f t="shared" si="1"/>
        <v>79.71764705882353</v>
      </c>
      <c r="I11" s="33">
        <f t="shared" si="2"/>
        <v>79.71764705882353</v>
      </c>
      <c r="J11" s="27"/>
    </row>
    <row r="12" spans="1:10" ht="51.75" customHeight="1">
      <c r="A12" s="20" t="s">
        <v>8</v>
      </c>
      <c r="B12" s="7">
        <v>1</v>
      </c>
      <c r="C12" s="7">
        <v>6</v>
      </c>
      <c r="D12" s="44">
        <v>8442.4</v>
      </c>
      <c r="E12" s="32">
        <v>11250.73</v>
      </c>
      <c r="F12" s="32">
        <v>19072.22279</v>
      </c>
      <c r="G12" s="32">
        <v>7396.93059</v>
      </c>
      <c r="H12" s="19">
        <f t="shared" si="1"/>
        <v>65.74622793365408</v>
      </c>
      <c r="I12" s="33">
        <f t="shared" si="2"/>
        <v>38.783788714330555</v>
      </c>
      <c r="J12" s="27">
        <f>G12/D12*100</f>
        <v>87.61644307305978</v>
      </c>
    </row>
    <row r="13" spans="1:10" ht="15.75" customHeight="1" hidden="1">
      <c r="A13" s="20" t="s">
        <v>9</v>
      </c>
      <c r="B13" s="7">
        <v>1</v>
      </c>
      <c r="C13" s="7">
        <v>7</v>
      </c>
      <c r="D13" s="14"/>
      <c r="E13" s="13">
        <v>0</v>
      </c>
      <c r="F13" s="14" t="e">
        <v>#N/A</v>
      </c>
      <c r="G13" s="14" t="e">
        <v>#N/A</v>
      </c>
      <c r="H13" s="19" t="e">
        <f t="shared" si="1"/>
        <v>#N/A</v>
      </c>
      <c r="I13" s="33" t="e">
        <f t="shared" si="2"/>
        <v>#N/A</v>
      </c>
      <c r="J13" s="27" t="e">
        <f>G13/D13*100</f>
        <v>#N/A</v>
      </c>
    </row>
    <row r="14" spans="1:10" ht="15.75" customHeight="1" hidden="1">
      <c r="A14" s="20" t="s">
        <v>10</v>
      </c>
      <c r="B14" s="7">
        <v>1</v>
      </c>
      <c r="C14" s="7">
        <v>10</v>
      </c>
      <c r="D14" s="14"/>
      <c r="E14" s="13">
        <v>0</v>
      </c>
      <c r="F14" s="14" t="e">
        <v>#N/A</v>
      </c>
      <c r="G14" s="14" t="e">
        <v>#N/A</v>
      </c>
      <c r="H14" s="19" t="e">
        <f t="shared" si="1"/>
        <v>#N/A</v>
      </c>
      <c r="I14" s="33" t="e">
        <f t="shared" si="2"/>
        <v>#N/A</v>
      </c>
      <c r="J14" s="27" t="e">
        <f>G14/D14*100</f>
        <v>#N/A</v>
      </c>
    </row>
    <row r="15" spans="1:10" ht="21.75" customHeight="1">
      <c r="A15" s="20" t="s">
        <v>11</v>
      </c>
      <c r="B15" s="7">
        <v>1</v>
      </c>
      <c r="C15" s="7">
        <v>11</v>
      </c>
      <c r="D15" s="44">
        <v>0</v>
      </c>
      <c r="E15" s="32">
        <v>27733.44</v>
      </c>
      <c r="F15" s="32">
        <v>40000</v>
      </c>
      <c r="G15" s="32">
        <v>0</v>
      </c>
      <c r="H15" s="19">
        <f t="shared" si="1"/>
        <v>0</v>
      </c>
      <c r="I15" s="33">
        <f t="shared" si="2"/>
        <v>0</v>
      </c>
      <c r="J15" s="27"/>
    </row>
    <row r="16" spans="1:10" ht="15.75" customHeight="1" hidden="1">
      <c r="A16" s="20"/>
      <c r="B16" s="7">
        <v>1</v>
      </c>
      <c r="C16" s="7">
        <v>12</v>
      </c>
      <c r="D16" s="44"/>
      <c r="E16" s="13">
        <v>0</v>
      </c>
      <c r="F16" s="14" t="e">
        <v>#N/A</v>
      </c>
      <c r="G16" s="14" t="e">
        <v>#N/A</v>
      </c>
      <c r="H16" s="19" t="e">
        <f t="shared" si="1"/>
        <v>#N/A</v>
      </c>
      <c r="I16" s="33" t="e">
        <f t="shared" si="2"/>
        <v>#N/A</v>
      </c>
      <c r="J16" s="27" t="e">
        <f>G16/D16*100</f>
        <v>#N/A</v>
      </c>
    </row>
    <row r="17" spans="1:10" ht="31.5" customHeight="1" hidden="1">
      <c r="A17" s="20" t="s">
        <v>12</v>
      </c>
      <c r="B17" s="7">
        <v>1</v>
      </c>
      <c r="C17" s="7">
        <v>13</v>
      </c>
      <c r="D17" s="44"/>
      <c r="E17" s="13">
        <v>0</v>
      </c>
      <c r="F17" s="14" t="e">
        <v>#N/A</v>
      </c>
      <c r="G17" s="14" t="e">
        <v>#N/A</v>
      </c>
      <c r="H17" s="19" t="e">
        <f t="shared" si="1"/>
        <v>#N/A</v>
      </c>
      <c r="I17" s="33" t="e">
        <f t="shared" si="2"/>
        <v>#N/A</v>
      </c>
      <c r="J17" s="27" t="e">
        <f>G17/D17*100</f>
        <v>#N/A</v>
      </c>
    </row>
    <row r="18" spans="1:10" ht="16.5" customHeight="1">
      <c r="A18" s="20" t="s">
        <v>13</v>
      </c>
      <c r="B18" s="7">
        <v>1</v>
      </c>
      <c r="C18" s="7">
        <v>13</v>
      </c>
      <c r="D18" s="44">
        <v>125453.637</v>
      </c>
      <c r="E18" s="32">
        <v>196192.47</v>
      </c>
      <c r="F18" s="32">
        <v>250577.97918</v>
      </c>
      <c r="G18" s="32">
        <v>136236.81919</v>
      </c>
      <c r="H18" s="19">
        <f t="shared" si="1"/>
        <v>69.44039146354598</v>
      </c>
      <c r="I18" s="33">
        <f t="shared" si="2"/>
        <v>54.36903100417126</v>
      </c>
      <c r="J18" s="27">
        <f>G18/D18*100</f>
        <v>108.59535239301195</v>
      </c>
    </row>
    <row r="19" spans="1:10" s="8" customFormat="1" ht="15.75">
      <c r="A19" s="21" t="s">
        <v>51</v>
      </c>
      <c r="B19" s="16">
        <v>2</v>
      </c>
      <c r="C19" s="16">
        <v>0</v>
      </c>
      <c r="D19" s="43">
        <f>D20</f>
        <v>2420.051</v>
      </c>
      <c r="E19" s="17">
        <f>E20</f>
        <v>3703.5</v>
      </c>
      <c r="F19" s="17">
        <v>4056</v>
      </c>
      <c r="G19" s="17">
        <v>2348.05722</v>
      </c>
      <c r="H19" s="17">
        <f aca="true" t="shared" si="3" ref="H19:H70">G19/E19*100</f>
        <v>63.401031996759826</v>
      </c>
      <c r="I19" s="18">
        <f t="shared" si="0"/>
        <v>57.89095710059172</v>
      </c>
      <c r="J19" s="18">
        <f aca="true" t="shared" si="4" ref="J19:J70">G19/D19*100</f>
        <v>97.02511310712048</v>
      </c>
    </row>
    <row r="20" spans="1:10" ht="15.75">
      <c r="A20" s="20" t="s">
        <v>52</v>
      </c>
      <c r="B20" s="7">
        <v>2</v>
      </c>
      <c r="C20" s="7">
        <v>3</v>
      </c>
      <c r="D20" s="44">
        <v>2420.051</v>
      </c>
      <c r="E20" s="32">
        <v>3703.5</v>
      </c>
      <c r="F20" s="32">
        <v>4056</v>
      </c>
      <c r="G20" s="32">
        <v>2348.05722</v>
      </c>
      <c r="H20" s="19">
        <f t="shared" si="3"/>
        <v>63.401031996759826</v>
      </c>
      <c r="I20" s="33">
        <f t="shared" si="0"/>
        <v>57.89095710059172</v>
      </c>
      <c r="J20" s="27">
        <f t="shared" si="4"/>
        <v>97.02511310712048</v>
      </c>
    </row>
    <row r="21" spans="1:10" s="8" customFormat="1" ht="31.5">
      <c r="A21" s="21" t="s">
        <v>14</v>
      </c>
      <c r="B21" s="16">
        <v>3</v>
      </c>
      <c r="C21" s="16" t="s">
        <v>3</v>
      </c>
      <c r="D21" s="43">
        <f>SUM(D22:D27)</f>
        <v>32358.584000000003</v>
      </c>
      <c r="E21" s="17">
        <f>SUM(E22:E27)</f>
        <v>44958.89</v>
      </c>
      <c r="F21" s="17">
        <v>54304.676</v>
      </c>
      <c r="G21" s="17">
        <v>38152.70908</v>
      </c>
      <c r="H21" s="17">
        <f t="shared" si="3"/>
        <v>84.8613234890808</v>
      </c>
      <c r="I21" s="18">
        <f t="shared" si="0"/>
        <v>70.25676588145006</v>
      </c>
      <c r="J21" s="18">
        <f t="shared" si="4"/>
        <v>117.90599081838687</v>
      </c>
    </row>
    <row r="22" spans="1:10" ht="15.75" customHeight="1" hidden="1">
      <c r="A22" s="20" t="s">
        <v>15</v>
      </c>
      <c r="B22" s="7">
        <v>3</v>
      </c>
      <c r="C22" s="7">
        <v>2</v>
      </c>
      <c r="D22" s="42"/>
      <c r="E22" s="13"/>
      <c r="F22" s="14" t="e">
        <v>#N/A</v>
      </c>
      <c r="G22" s="14" t="e">
        <v>#N/A</v>
      </c>
      <c r="H22" s="17" t="e">
        <f t="shared" si="3"/>
        <v>#N/A</v>
      </c>
      <c r="I22" s="33" t="e">
        <f t="shared" si="0"/>
        <v>#N/A</v>
      </c>
      <c r="J22" s="18" t="e">
        <f t="shared" si="4"/>
        <v>#N/A</v>
      </c>
    </row>
    <row r="23" spans="1:10" ht="15.75">
      <c r="A23" s="20" t="s">
        <v>68</v>
      </c>
      <c r="B23" s="7">
        <v>3</v>
      </c>
      <c r="C23" s="7">
        <v>4</v>
      </c>
      <c r="D23" s="44">
        <v>5491.044</v>
      </c>
      <c r="E23" s="32">
        <v>5555</v>
      </c>
      <c r="F23" s="32">
        <v>8569.243460000002</v>
      </c>
      <c r="G23" s="32">
        <v>6616.69756</v>
      </c>
      <c r="H23" s="19">
        <f t="shared" si="3"/>
        <v>119.11246732673266</v>
      </c>
      <c r="I23" s="33">
        <f t="shared" si="0"/>
        <v>77.21448913064256</v>
      </c>
      <c r="J23" s="27">
        <f t="shared" si="4"/>
        <v>120.49980950799156</v>
      </c>
    </row>
    <row r="24" spans="1:10" ht="47.25" customHeight="1" hidden="1">
      <c r="A24" s="20" t="s">
        <v>70</v>
      </c>
      <c r="B24" s="7">
        <v>3</v>
      </c>
      <c r="C24" s="7">
        <v>9</v>
      </c>
      <c r="D24" s="14">
        <v>0</v>
      </c>
      <c r="E24" s="13">
        <v>0</v>
      </c>
      <c r="F24" s="14" t="e">
        <v>#N/A</v>
      </c>
      <c r="G24" s="14" t="e">
        <v>#N/A</v>
      </c>
      <c r="H24" s="19"/>
      <c r="I24" s="33"/>
      <c r="J24" s="27"/>
    </row>
    <row r="25" spans="1:10" ht="47.25">
      <c r="A25" s="20" t="s">
        <v>82</v>
      </c>
      <c r="B25" s="7">
        <v>3</v>
      </c>
      <c r="C25" s="7">
        <v>10</v>
      </c>
      <c r="D25" s="44">
        <v>24888.964</v>
      </c>
      <c r="E25" s="32">
        <v>36461.19</v>
      </c>
      <c r="F25" s="32">
        <v>42300.429</v>
      </c>
      <c r="G25" s="32">
        <v>29342.588</v>
      </c>
      <c r="H25" s="19">
        <f t="shared" si="3"/>
        <v>80.47622142886723</v>
      </c>
      <c r="I25" s="33">
        <f t="shared" si="0"/>
        <v>69.3671168204937</v>
      </c>
      <c r="J25" s="27">
        <f t="shared" si="4"/>
        <v>117.89397099855181</v>
      </c>
    </row>
    <row r="26" spans="1:10" ht="31.5">
      <c r="A26" s="20" t="s">
        <v>16</v>
      </c>
      <c r="B26" s="7">
        <v>3</v>
      </c>
      <c r="C26" s="7">
        <v>14</v>
      </c>
      <c r="D26" s="44">
        <v>1978.576</v>
      </c>
      <c r="E26" s="32">
        <v>2942.7</v>
      </c>
      <c r="F26" s="32">
        <v>3435.00354</v>
      </c>
      <c r="G26" s="32">
        <v>2193.42352</v>
      </c>
      <c r="H26" s="19">
        <f t="shared" si="3"/>
        <v>74.53778910524348</v>
      </c>
      <c r="I26" s="33">
        <f t="shared" si="0"/>
        <v>63.85505850162821</v>
      </c>
      <c r="J26" s="27">
        <f t="shared" si="4"/>
        <v>110.85869433370262</v>
      </c>
    </row>
    <row r="27" spans="1:10" ht="33" customHeight="1" hidden="1">
      <c r="A27" s="20" t="s">
        <v>16</v>
      </c>
      <c r="B27" s="7">
        <v>3</v>
      </c>
      <c r="C27" s="7">
        <v>14</v>
      </c>
      <c r="D27" s="42"/>
      <c r="E27" s="13"/>
      <c r="F27" s="14">
        <v>3435.00354</v>
      </c>
      <c r="G27" s="14">
        <v>2193.42352</v>
      </c>
      <c r="H27" s="17" t="e">
        <f t="shared" si="3"/>
        <v>#DIV/0!</v>
      </c>
      <c r="I27" s="33">
        <f t="shared" si="0"/>
        <v>63.85505850162821</v>
      </c>
      <c r="J27" s="18" t="e">
        <f t="shared" si="4"/>
        <v>#DIV/0!</v>
      </c>
    </row>
    <row r="28" spans="1:10" s="8" customFormat="1" ht="15.75">
      <c r="A28" s="21" t="s">
        <v>17</v>
      </c>
      <c r="B28" s="16">
        <v>4</v>
      </c>
      <c r="C28" s="16" t="s">
        <v>3</v>
      </c>
      <c r="D28" s="43">
        <f>SUM(D29:D38)</f>
        <v>145410.603</v>
      </c>
      <c r="E28" s="17">
        <f>SUM(E29:E38)</f>
        <v>229844.654</v>
      </c>
      <c r="F28" s="17">
        <v>256917.23372999998</v>
      </c>
      <c r="G28" s="17">
        <v>173052.2705</v>
      </c>
      <c r="H28" s="17">
        <f t="shared" si="3"/>
        <v>75.2909704395387</v>
      </c>
      <c r="I28" s="18">
        <f t="shared" si="0"/>
        <v>67.35720604942543</v>
      </c>
      <c r="J28" s="18">
        <f t="shared" si="4"/>
        <v>119.00938922590123</v>
      </c>
    </row>
    <row r="29" spans="1:10" s="6" customFormat="1" ht="15.75">
      <c r="A29" s="20" t="s">
        <v>18</v>
      </c>
      <c r="B29" s="7">
        <v>4</v>
      </c>
      <c r="C29" s="7">
        <v>1</v>
      </c>
      <c r="D29" s="44">
        <v>6090.105</v>
      </c>
      <c r="E29" s="32">
        <v>6389.2</v>
      </c>
      <c r="F29" s="32">
        <v>7048.5</v>
      </c>
      <c r="G29" s="32">
        <v>6476.14538</v>
      </c>
      <c r="H29" s="19">
        <f t="shared" si="3"/>
        <v>101.36081794277845</v>
      </c>
      <c r="I29" s="33">
        <f t="shared" si="0"/>
        <v>91.87976704263319</v>
      </c>
      <c r="J29" s="27">
        <f t="shared" si="4"/>
        <v>106.33881320601206</v>
      </c>
    </row>
    <row r="30" spans="1:10" ht="15.75" customHeight="1" hidden="1">
      <c r="A30" s="20" t="s">
        <v>19</v>
      </c>
      <c r="B30" s="7">
        <v>4</v>
      </c>
      <c r="C30" s="7">
        <v>4</v>
      </c>
      <c r="D30" s="42"/>
      <c r="E30" s="13">
        <v>0</v>
      </c>
      <c r="F30" s="14" t="e">
        <v>#N/A</v>
      </c>
      <c r="G30" s="14" t="e">
        <v>#N/A</v>
      </c>
      <c r="H30" s="19" t="e">
        <f t="shared" si="3"/>
        <v>#N/A</v>
      </c>
      <c r="I30" s="33" t="e">
        <f t="shared" si="0"/>
        <v>#N/A</v>
      </c>
      <c r="J30" s="27" t="e">
        <f t="shared" si="4"/>
        <v>#N/A</v>
      </c>
    </row>
    <row r="31" spans="1:10" ht="15.75">
      <c r="A31" s="20" t="s">
        <v>20</v>
      </c>
      <c r="B31" s="7">
        <v>4</v>
      </c>
      <c r="C31" s="7">
        <v>5</v>
      </c>
      <c r="D31" s="44">
        <v>45589.201</v>
      </c>
      <c r="E31" s="32">
        <v>75321.1</v>
      </c>
      <c r="F31" s="32">
        <v>86384.5</v>
      </c>
      <c r="G31" s="32">
        <v>59761.053</v>
      </c>
      <c r="H31" s="19">
        <f t="shared" si="3"/>
        <v>79.34171566798679</v>
      </c>
      <c r="I31" s="33">
        <f t="shared" si="0"/>
        <v>69.18029623369934</v>
      </c>
      <c r="J31" s="27">
        <f t="shared" si="4"/>
        <v>131.0859845953431</v>
      </c>
    </row>
    <row r="32" spans="1:10" ht="15.75" customHeight="1" hidden="1">
      <c r="A32" s="20" t="s">
        <v>21</v>
      </c>
      <c r="B32" s="7">
        <v>4</v>
      </c>
      <c r="C32" s="7">
        <v>6</v>
      </c>
      <c r="D32" s="42"/>
      <c r="E32" s="13">
        <v>0</v>
      </c>
      <c r="F32" s="14" t="e">
        <v>#N/A</v>
      </c>
      <c r="G32" s="14" t="e">
        <v>#N/A</v>
      </c>
      <c r="H32" s="19" t="e">
        <f t="shared" si="3"/>
        <v>#N/A</v>
      </c>
      <c r="I32" s="33" t="e">
        <f t="shared" si="0"/>
        <v>#N/A</v>
      </c>
      <c r="J32" s="27" t="e">
        <f t="shared" si="4"/>
        <v>#N/A</v>
      </c>
    </row>
    <row r="33" spans="1:10" ht="15.75" customHeight="1" hidden="1">
      <c r="A33" s="20" t="s">
        <v>22</v>
      </c>
      <c r="B33" s="7">
        <v>4</v>
      </c>
      <c r="C33" s="7">
        <v>7</v>
      </c>
      <c r="D33" s="42"/>
      <c r="E33" s="13">
        <v>0</v>
      </c>
      <c r="F33" s="14" t="e">
        <v>#N/A</v>
      </c>
      <c r="G33" s="14" t="e">
        <v>#N/A</v>
      </c>
      <c r="H33" s="19" t="e">
        <f t="shared" si="3"/>
        <v>#N/A</v>
      </c>
      <c r="I33" s="33" t="e">
        <f t="shared" si="0"/>
        <v>#N/A</v>
      </c>
      <c r="J33" s="27" t="e">
        <f t="shared" si="4"/>
        <v>#N/A</v>
      </c>
    </row>
    <row r="34" spans="1:10" ht="15.75">
      <c r="A34" s="20" t="s">
        <v>23</v>
      </c>
      <c r="B34" s="7">
        <v>4</v>
      </c>
      <c r="C34" s="7">
        <v>8</v>
      </c>
      <c r="D34" s="44">
        <v>16267.346</v>
      </c>
      <c r="E34" s="32">
        <v>26115.8</v>
      </c>
      <c r="F34" s="32">
        <v>29149.224</v>
      </c>
      <c r="G34" s="32">
        <v>19032.626920000002</v>
      </c>
      <c r="H34" s="19">
        <f t="shared" si="3"/>
        <v>72.87782461192076</v>
      </c>
      <c r="I34" s="33">
        <f t="shared" si="0"/>
        <v>65.29376878094595</v>
      </c>
      <c r="J34" s="27">
        <f t="shared" si="4"/>
        <v>116.99896787097295</v>
      </c>
    </row>
    <row r="35" spans="1:10" ht="15.75">
      <c r="A35" s="20" t="s">
        <v>71</v>
      </c>
      <c r="B35" s="7">
        <v>4</v>
      </c>
      <c r="C35" s="7">
        <v>9</v>
      </c>
      <c r="D35" s="44">
        <v>17942.844</v>
      </c>
      <c r="E35" s="32">
        <v>28601.674</v>
      </c>
      <c r="F35" s="32">
        <v>29775.47073</v>
      </c>
      <c r="G35" s="32">
        <v>23998.73645</v>
      </c>
      <c r="H35" s="19">
        <f t="shared" si="3"/>
        <v>83.90675472351724</v>
      </c>
      <c r="I35" s="33">
        <f t="shared" si="0"/>
        <v>80.59901610831729</v>
      </c>
      <c r="J35" s="27">
        <f t="shared" si="4"/>
        <v>133.75101767590468</v>
      </c>
    </row>
    <row r="36" spans="1:10" ht="15.75">
      <c r="A36" s="20" t="s">
        <v>24</v>
      </c>
      <c r="B36" s="7">
        <v>4</v>
      </c>
      <c r="C36" s="7">
        <v>10</v>
      </c>
      <c r="D36" s="44">
        <v>8569.819</v>
      </c>
      <c r="E36" s="32">
        <v>11817.5</v>
      </c>
      <c r="F36" s="32">
        <v>13619.059</v>
      </c>
      <c r="G36" s="32">
        <v>7496.248269999999</v>
      </c>
      <c r="H36" s="19">
        <f t="shared" si="3"/>
        <v>63.43345267611592</v>
      </c>
      <c r="I36" s="33">
        <f t="shared" si="0"/>
        <v>55.042336405180414</v>
      </c>
      <c r="J36" s="27">
        <f t="shared" si="4"/>
        <v>87.47265572353395</v>
      </c>
    </row>
    <row r="37" spans="1:10" ht="31.5" customHeight="1" hidden="1">
      <c r="A37" s="20" t="s">
        <v>25</v>
      </c>
      <c r="B37" s="7">
        <v>4</v>
      </c>
      <c r="C37" s="7">
        <v>11</v>
      </c>
      <c r="D37" s="42"/>
      <c r="E37" s="13">
        <v>0</v>
      </c>
      <c r="F37" s="14" t="e">
        <v>#N/A</v>
      </c>
      <c r="G37" s="14" t="e">
        <v>#N/A</v>
      </c>
      <c r="H37" s="19" t="e">
        <f t="shared" si="3"/>
        <v>#N/A</v>
      </c>
      <c r="I37" s="33" t="e">
        <f t="shared" si="0"/>
        <v>#N/A</v>
      </c>
      <c r="J37" s="27" t="e">
        <f t="shared" si="4"/>
        <v>#N/A</v>
      </c>
    </row>
    <row r="38" spans="1:10" ht="21.75" customHeight="1">
      <c r="A38" s="20" t="s">
        <v>26</v>
      </c>
      <c r="B38" s="7">
        <v>4</v>
      </c>
      <c r="C38" s="7">
        <v>12</v>
      </c>
      <c r="D38" s="44">
        <v>50951.288</v>
      </c>
      <c r="E38" s="32">
        <v>81599.38</v>
      </c>
      <c r="F38" s="32">
        <v>90940.48</v>
      </c>
      <c r="G38" s="32">
        <v>56287.460479999994</v>
      </c>
      <c r="H38" s="19">
        <f t="shared" si="3"/>
        <v>68.98025509507548</v>
      </c>
      <c r="I38" s="33">
        <f t="shared" si="0"/>
        <v>61.89483547920573</v>
      </c>
      <c r="J38" s="27">
        <f t="shared" si="4"/>
        <v>110.4730865292355</v>
      </c>
    </row>
    <row r="39" spans="1:10" s="8" customFormat="1" ht="15.75">
      <c r="A39" s="21" t="s">
        <v>27</v>
      </c>
      <c r="B39" s="16">
        <v>5</v>
      </c>
      <c r="C39" s="16" t="s">
        <v>3</v>
      </c>
      <c r="D39" s="43">
        <f>SUM(D40:D43)</f>
        <v>307087.086</v>
      </c>
      <c r="E39" s="17">
        <f>SUM(E40:E43)</f>
        <v>253688.02599999998</v>
      </c>
      <c r="F39" s="17">
        <v>979626.55579</v>
      </c>
      <c r="G39" s="17">
        <v>508226.869</v>
      </c>
      <c r="H39" s="17">
        <f t="shared" si="3"/>
        <v>200.3353792504184</v>
      </c>
      <c r="I39" s="18">
        <f t="shared" si="0"/>
        <v>51.879654139239896</v>
      </c>
      <c r="J39" s="18">
        <f t="shared" si="4"/>
        <v>165.49926459623248</v>
      </c>
    </row>
    <row r="40" spans="1:10" ht="15.75">
      <c r="A40" s="20" t="s">
        <v>28</v>
      </c>
      <c r="B40" s="7">
        <v>5</v>
      </c>
      <c r="C40" s="7">
        <v>1</v>
      </c>
      <c r="D40" s="44">
        <v>48396.502</v>
      </c>
      <c r="E40" s="32">
        <v>25340.026</v>
      </c>
      <c r="F40" s="32">
        <v>99782.24561</v>
      </c>
      <c r="G40" s="45">
        <v>46747.72318</v>
      </c>
      <c r="H40" s="19">
        <f t="shared" si="3"/>
        <v>184.4817490716071</v>
      </c>
      <c r="I40" s="33">
        <f aca="true" t="shared" si="5" ref="I40:I70">G40/F40*100</f>
        <v>46.849740546744144</v>
      </c>
      <c r="J40" s="27">
        <f t="shared" si="4"/>
        <v>96.59318597034141</v>
      </c>
    </row>
    <row r="41" spans="1:10" ht="15.75">
      <c r="A41" s="20" t="s">
        <v>29</v>
      </c>
      <c r="B41" s="7">
        <v>5</v>
      </c>
      <c r="C41" s="7">
        <v>2</v>
      </c>
      <c r="D41" s="44">
        <v>227690.253</v>
      </c>
      <c r="E41" s="32">
        <v>205757.8</v>
      </c>
      <c r="F41" s="32">
        <v>646574.99271</v>
      </c>
      <c r="G41" s="45">
        <v>429393.26996</v>
      </c>
      <c r="H41" s="19">
        <f t="shared" si="3"/>
        <v>208.68869610775386</v>
      </c>
      <c r="I41" s="33">
        <f t="shared" si="5"/>
        <v>66.41043572691811</v>
      </c>
      <c r="J41" s="27">
        <f>G41/D41*100</f>
        <v>188.58658387981149</v>
      </c>
    </row>
    <row r="42" spans="1:10" ht="15" customHeight="1">
      <c r="A42" s="20" t="s">
        <v>54</v>
      </c>
      <c r="B42" s="7">
        <v>5</v>
      </c>
      <c r="C42" s="7">
        <v>3</v>
      </c>
      <c r="D42" s="44">
        <v>31000.331</v>
      </c>
      <c r="E42" s="32">
        <v>22578.8</v>
      </c>
      <c r="F42" s="32">
        <v>133335.22813</v>
      </c>
      <c r="G42" s="45">
        <v>32080.17586</v>
      </c>
      <c r="H42" s="19">
        <f t="shared" si="3"/>
        <v>142.08096028132584</v>
      </c>
      <c r="I42" s="33">
        <f t="shared" si="5"/>
        <v>24.05978998192606</v>
      </c>
      <c r="J42" s="27">
        <f>G42/D42*100</f>
        <v>103.48333332311839</v>
      </c>
    </row>
    <row r="43" spans="1:10" ht="31.5">
      <c r="A43" s="20" t="s">
        <v>30</v>
      </c>
      <c r="B43" s="7">
        <v>5</v>
      </c>
      <c r="C43" s="7">
        <v>5</v>
      </c>
      <c r="D43" s="14">
        <v>0</v>
      </c>
      <c r="E43" s="32">
        <v>11.4</v>
      </c>
      <c r="F43" s="32">
        <v>99934.08934</v>
      </c>
      <c r="G43" s="45">
        <v>5.7</v>
      </c>
      <c r="H43" s="19">
        <f>G43/E43*100</f>
        <v>50</v>
      </c>
      <c r="I43" s="33">
        <f t="shared" si="5"/>
        <v>0.0057037593854557655</v>
      </c>
      <c r="J43" s="27"/>
    </row>
    <row r="44" spans="1:10" s="8" customFormat="1" ht="15.75">
      <c r="A44" s="21" t="s">
        <v>31</v>
      </c>
      <c r="B44" s="16">
        <v>6</v>
      </c>
      <c r="C44" s="16" t="s">
        <v>3</v>
      </c>
      <c r="D44" s="43">
        <f>D46</f>
        <v>120.9</v>
      </c>
      <c r="E44" s="17">
        <f>E46</f>
        <v>788</v>
      </c>
      <c r="F44" s="17">
        <v>177811.52891999998</v>
      </c>
      <c r="G44" s="17">
        <v>1248.61892</v>
      </c>
      <c r="H44" s="24">
        <f t="shared" si="3"/>
        <v>158.4541776649746</v>
      </c>
      <c r="I44" s="18">
        <f t="shared" si="5"/>
        <v>0.7022148268922269</v>
      </c>
      <c r="J44" s="27"/>
    </row>
    <row r="45" spans="1:10" ht="31.5" customHeight="1" hidden="1">
      <c r="A45" s="20" t="s">
        <v>32</v>
      </c>
      <c r="B45" s="7">
        <v>6</v>
      </c>
      <c r="C45" s="7">
        <v>3</v>
      </c>
      <c r="D45" s="42"/>
      <c r="E45" s="13"/>
      <c r="F45" s="14" t="e">
        <v>#N/A</v>
      </c>
      <c r="G45" s="14" t="e">
        <v>#N/A</v>
      </c>
      <c r="H45" s="19" t="e">
        <f t="shared" si="3"/>
        <v>#N/A</v>
      </c>
      <c r="I45" s="33" t="e">
        <f t="shared" si="5"/>
        <v>#N/A</v>
      </c>
      <c r="J45" s="27"/>
    </row>
    <row r="46" spans="1:10" ht="15.75">
      <c r="A46" s="20" t="s">
        <v>33</v>
      </c>
      <c r="B46" s="7">
        <v>6</v>
      </c>
      <c r="C46" s="7">
        <v>5</v>
      </c>
      <c r="D46" s="44">
        <v>120.9</v>
      </c>
      <c r="E46" s="32">
        <v>788</v>
      </c>
      <c r="F46" s="32">
        <v>177811.52891999998</v>
      </c>
      <c r="G46" s="32">
        <v>1248.61892</v>
      </c>
      <c r="H46" s="19">
        <f t="shared" si="3"/>
        <v>158.4541776649746</v>
      </c>
      <c r="I46" s="33">
        <f t="shared" si="5"/>
        <v>0.7022148268922269</v>
      </c>
      <c r="J46" s="27"/>
    </row>
    <row r="47" spans="1:10" s="8" customFormat="1" ht="15.75">
      <c r="A47" s="21" t="s">
        <v>34</v>
      </c>
      <c r="B47" s="16">
        <v>7</v>
      </c>
      <c r="C47" s="16" t="s">
        <v>3</v>
      </c>
      <c r="D47" s="43">
        <f>SUM(D48:D55)</f>
        <v>1428151.704</v>
      </c>
      <c r="E47" s="17">
        <f>SUM(E48:E55)</f>
        <v>2051304.63</v>
      </c>
      <c r="F47" s="17">
        <v>2138327.26071</v>
      </c>
      <c r="G47" s="17">
        <v>1509539.91707</v>
      </c>
      <c r="H47" s="17">
        <f t="shared" si="3"/>
        <v>73.58926095096857</v>
      </c>
      <c r="I47" s="18">
        <f t="shared" si="5"/>
        <v>70.59442887001214</v>
      </c>
      <c r="J47" s="18">
        <f t="shared" si="4"/>
        <v>105.69884927784956</v>
      </c>
    </row>
    <row r="48" spans="1:10" s="6" customFormat="1" ht="15.75">
      <c r="A48" s="20" t="s">
        <v>53</v>
      </c>
      <c r="B48" s="7">
        <v>7</v>
      </c>
      <c r="C48" s="7">
        <v>1</v>
      </c>
      <c r="D48" s="44">
        <v>204560.537</v>
      </c>
      <c r="E48" s="32">
        <v>300011.94</v>
      </c>
      <c r="F48" s="32">
        <v>345460.68076</v>
      </c>
      <c r="G48" s="32">
        <v>216467.06281</v>
      </c>
      <c r="H48" s="19">
        <f t="shared" si="3"/>
        <v>72.15281592125967</v>
      </c>
      <c r="I48" s="33">
        <f t="shared" si="5"/>
        <v>62.66040532710725</v>
      </c>
      <c r="J48" s="27">
        <f t="shared" si="4"/>
        <v>105.82053898792805</v>
      </c>
    </row>
    <row r="49" spans="1:10" ht="15.75">
      <c r="A49" s="20" t="s">
        <v>35</v>
      </c>
      <c r="B49" s="7">
        <v>7</v>
      </c>
      <c r="C49" s="7">
        <v>2</v>
      </c>
      <c r="D49" s="44">
        <v>1011319.158</v>
      </c>
      <c r="E49" s="32">
        <v>1460596.38</v>
      </c>
      <c r="F49" s="32">
        <v>1496850.43508</v>
      </c>
      <c r="G49" s="32">
        <v>1088477.4643499998</v>
      </c>
      <c r="H49" s="19">
        <f t="shared" si="3"/>
        <v>74.52280994630426</v>
      </c>
      <c r="I49" s="33">
        <f t="shared" si="5"/>
        <v>72.7178506843822</v>
      </c>
      <c r="J49" s="27">
        <f t="shared" si="4"/>
        <v>107.62947144228822</v>
      </c>
    </row>
    <row r="50" spans="1:10" ht="15.75" customHeight="1">
      <c r="A50" s="20" t="s">
        <v>73</v>
      </c>
      <c r="B50" s="7">
        <v>7</v>
      </c>
      <c r="C50" s="7">
        <v>3</v>
      </c>
      <c r="D50" s="44">
        <v>196024.17</v>
      </c>
      <c r="E50" s="32">
        <v>258484.28</v>
      </c>
      <c r="F50" s="32">
        <v>263803.9782</v>
      </c>
      <c r="G50" s="32">
        <v>185516.98653999998</v>
      </c>
      <c r="H50" s="19">
        <f t="shared" si="3"/>
        <v>71.77109050500091</v>
      </c>
      <c r="I50" s="33">
        <f t="shared" si="5"/>
        <v>70.32380171285831</v>
      </c>
      <c r="J50" s="27">
        <f t="shared" si="4"/>
        <v>94.63985310586953</v>
      </c>
    </row>
    <row r="51" spans="1:10" ht="1.5" customHeight="1" hidden="1">
      <c r="A51" s="20" t="s">
        <v>36</v>
      </c>
      <c r="B51" s="7">
        <v>7</v>
      </c>
      <c r="C51" s="7">
        <v>4</v>
      </c>
      <c r="D51" s="42"/>
      <c r="E51" s="13">
        <v>0</v>
      </c>
      <c r="F51" s="14" t="e">
        <v>#N/A</v>
      </c>
      <c r="G51" s="14" t="e">
        <v>#N/A</v>
      </c>
      <c r="H51" s="19" t="e">
        <f t="shared" si="3"/>
        <v>#N/A</v>
      </c>
      <c r="I51" s="33" t="e">
        <f t="shared" si="5"/>
        <v>#N/A</v>
      </c>
      <c r="J51" s="27" t="e">
        <f t="shared" si="4"/>
        <v>#N/A</v>
      </c>
    </row>
    <row r="52" spans="1:10" ht="31.5">
      <c r="A52" s="20" t="s">
        <v>83</v>
      </c>
      <c r="B52" s="7">
        <v>7</v>
      </c>
      <c r="C52" s="7">
        <v>5</v>
      </c>
      <c r="D52" s="44">
        <v>32</v>
      </c>
      <c r="E52" s="32">
        <v>355</v>
      </c>
      <c r="F52" s="32">
        <v>0</v>
      </c>
      <c r="G52" s="32">
        <v>0</v>
      </c>
      <c r="H52" s="19">
        <f t="shared" si="3"/>
        <v>0</v>
      </c>
      <c r="I52" s="33"/>
      <c r="J52" s="27"/>
    </row>
    <row r="53" spans="1:10" ht="15.75" customHeight="1" hidden="1">
      <c r="A53" s="20" t="s">
        <v>37</v>
      </c>
      <c r="B53" s="7">
        <v>7</v>
      </c>
      <c r="C53" s="7">
        <v>6</v>
      </c>
      <c r="D53" s="42"/>
      <c r="E53" s="13">
        <v>0</v>
      </c>
      <c r="F53" s="14" t="e">
        <v>#N/A</v>
      </c>
      <c r="G53" s="14" t="e">
        <v>#N/A</v>
      </c>
      <c r="H53" s="19" t="e">
        <f t="shared" si="3"/>
        <v>#N/A</v>
      </c>
      <c r="I53" s="33" t="e">
        <f t="shared" si="5"/>
        <v>#N/A</v>
      </c>
      <c r="J53" s="27"/>
    </row>
    <row r="54" spans="1:10" ht="15.75">
      <c r="A54" s="20" t="s">
        <v>84</v>
      </c>
      <c r="B54" s="7">
        <v>7</v>
      </c>
      <c r="C54" s="7">
        <v>7</v>
      </c>
      <c r="D54" s="44">
        <v>15043.199</v>
      </c>
      <c r="E54" s="32">
        <v>30116.5</v>
      </c>
      <c r="F54" s="32">
        <v>30471.5</v>
      </c>
      <c r="G54" s="32">
        <v>18941.46785</v>
      </c>
      <c r="H54" s="19">
        <f t="shared" si="3"/>
        <v>62.8939878471934</v>
      </c>
      <c r="I54" s="33">
        <f t="shared" si="5"/>
        <v>62.161258388986425</v>
      </c>
      <c r="J54" s="27"/>
    </row>
    <row r="55" spans="1:10" ht="15.75">
      <c r="A55" s="20" t="s">
        <v>38</v>
      </c>
      <c r="B55" s="7">
        <v>7</v>
      </c>
      <c r="C55" s="7">
        <v>9</v>
      </c>
      <c r="D55" s="44">
        <v>1172.64</v>
      </c>
      <c r="E55" s="32">
        <v>1740.53</v>
      </c>
      <c r="F55" s="32">
        <v>1740.6666699999998</v>
      </c>
      <c r="G55" s="32">
        <v>136.93552</v>
      </c>
      <c r="H55" s="19">
        <f t="shared" si="3"/>
        <v>7.867461060711392</v>
      </c>
      <c r="I55" s="33">
        <f>G55/F55*100</f>
        <v>7.866843339971576</v>
      </c>
      <c r="J55" s="27">
        <f t="shared" si="4"/>
        <v>11.67754127438941</v>
      </c>
    </row>
    <row r="56" spans="1:10" s="8" customFormat="1" ht="15.75">
      <c r="A56" s="21" t="s">
        <v>61</v>
      </c>
      <c r="B56" s="16">
        <v>8</v>
      </c>
      <c r="C56" s="16" t="s">
        <v>3</v>
      </c>
      <c r="D56" s="43">
        <f>SUM(D57:D61)</f>
        <v>170420.473</v>
      </c>
      <c r="E56" s="17">
        <f>SUM(E57:E61)</f>
        <v>222049.84</v>
      </c>
      <c r="F56" s="17">
        <v>535432.89636</v>
      </c>
      <c r="G56" s="17">
        <v>172821.15029</v>
      </c>
      <c r="H56" s="17">
        <f t="shared" si="3"/>
        <v>77.82989183419362</v>
      </c>
      <c r="I56" s="18">
        <f t="shared" si="5"/>
        <v>32.2769018237167</v>
      </c>
      <c r="J56" s="18">
        <f t="shared" si="4"/>
        <v>101.40867892673904</v>
      </c>
    </row>
    <row r="57" spans="1:10" ht="15.75">
      <c r="A57" s="20" t="s">
        <v>39</v>
      </c>
      <c r="B57" s="7">
        <v>8</v>
      </c>
      <c r="C57" s="7">
        <v>1</v>
      </c>
      <c r="D57" s="44">
        <v>148990.588</v>
      </c>
      <c r="E57" s="32">
        <v>189705.34</v>
      </c>
      <c r="F57" s="32">
        <v>501822.44286</v>
      </c>
      <c r="G57" s="32">
        <v>148393.08203999998</v>
      </c>
      <c r="H57" s="19">
        <f t="shared" si="3"/>
        <v>78.22293354525496</v>
      </c>
      <c r="I57" s="33">
        <f t="shared" si="5"/>
        <v>29.570834097071092</v>
      </c>
      <c r="J57" s="27">
        <f t="shared" si="4"/>
        <v>99.59896395603191</v>
      </c>
    </row>
    <row r="58" spans="1:10" ht="15.75">
      <c r="A58" s="20" t="s">
        <v>40</v>
      </c>
      <c r="B58" s="7">
        <v>8</v>
      </c>
      <c r="C58" s="7">
        <v>2</v>
      </c>
      <c r="D58" s="44">
        <v>1725</v>
      </c>
      <c r="E58" s="32">
        <v>1972.8</v>
      </c>
      <c r="F58" s="32">
        <v>1972.8</v>
      </c>
      <c r="G58" s="32">
        <v>1650</v>
      </c>
      <c r="H58" s="19">
        <f t="shared" si="3"/>
        <v>83.6374695863747</v>
      </c>
      <c r="I58" s="33">
        <f t="shared" si="5"/>
        <v>83.6374695863747</v>
      </c>
      <c r="J58" s="27">
        <f t="shared" si="4"/>
        <v>95.65217391304348</v>
      </c>
    </row>
    <row r="59" spans="1:10" ht="15.75" customHeight="1" hidden="1">
      <c r="A59" s="22"/>
      <c r="B59" s="7">
        <v>8</v>
      </c>
      <c r="C59" s="7">
        <v>3</v>
      </c>
      <c r="D59" s="42"/>
      <c r="E59" s="13">
        <v>0</v>
      </c>
      <c r="F59" s="14" t="e">
        <v>#N/A</v>
      </c>
      <c r="G59" s="14" t="e">
        <v>#N/A</v>
      </c>
      <c r="H59" s="19" t="e">
        <f t="shared" si="3"/>
        <v>#N/A</v>
      </c>
      <c r="I59" s="33" t="e">
        <f t="shared" si="5"/>
        <v>#N/A</v>
      </c>
      <c r="J59" s="27" t="e">
        <f t="shared" si="4"/>
        <v>#N/A</v>
      </c>
    </row>
    <row r="60" spans="1:10" ht="15.75" customHeight="1" hidden="1">
      <c r="A60" s="22"/>
      <c r="B60" s="7">
        <v>8</v>
      </c>
      <c r="C60" s="7">
        <v>4</v>
      </c>
      <c r="D60" s="42"/>
      <c r="E60" s="13">
        <v>0</v>
      </c>
      <c r="F60" s="14" t="e">
        <v>#N/A</v>
      </c>
      <c r="G60" s="14" t="e">
        <v>#N/A</v>
      </c>
      <c r="H60" s="19" t="e">
        <f t="shared" si="3"/>
        <v>#N/A</v>
      </c>
      <c r="I60" s="33" t="e">
        <f t="shared" si="5"/>
        <v>#N/A</v>
      </c>
      <c r="J60" s="27" t="e">
        <f t="shared" si="4"/>
        <v>#N/A</v>
      </c>
    </row>
    <row r="61" spans="1:10" ht="15.75">
      <c r="A61" s="20" t="s">
        <v>85</v>
      </c>
      <c r="B61" s="7">
        <v>8</v>
      </c>
      <c r="C61" s="7">
        <v>4</v>
      </c>
      <c r="D61" s="44">
        <v>19704.885</v>
      </c>
      <c r="E61" s="32">
        <v>30371.7</v>
      </c>
      <c r="F61" s="32">
        <v>31637.6535</v>
      </c>
      <c r="G61" s="32">
        <v>22778.06825</v>
      </c>
      <c r="H61" s="19">
        <f t="shared" si="3"/>
        <v>74.99767299821873</v>
      </c>
      <c r="I61" s="33">
        <f t="shared" si="5"/>
        <v>71.9967056027085</v>
      </c>
      <c r="J61" s="27">
        <f t="shared" si="4"/>
        <v>115.59604762981364</v>
      </c>
    </row>
    <row r="62" spans="1:10" s="8" customFormat="1" ht="15.75">
      <c r="A62" s="21" t="s">
        <v>58</v>
      </c>
      <c r="B62" s="16">
        <v>9</v>
      </c>
      <c r="C62" s="16" t="s">
        <v>3</v>
      </c>
      <c r="D62" s="43">
        <f>D63+D67</f>
        <v>975.047</v>
      </c>
      <c r="E62" s="17">
        <f>E63+E67</f>
        <v>2993.8</v>
      </c>
      <c r="F62" s="17">
        <v>2993.8</v>
      </c>
      <c r="G62" s="17">
        <v>648.4913399999999</v>
      </c>
      <c r="H62" s="24">
        <f t="shared" si="3"/>
        <v>21.66114436502104</v>
      </c>
      <c r="I62" s="18">
        <f>G62/F62*100</f>
        <v>21.66114436502104</v>
      </c>
      <c r="J62" s="27"/>
    </row>
    <row r="63" spans="1:10" ht="15.75" customHeight="1" hidden="1">
      <c r="A63" s="20" t="s">
        <v>43</v>
      </c>
      <c r="B63" s="7">
        <v>9</v>
      </c>
      <c r="C63" s="7">
        <v>1</v>
      </c>
      <c r="D63" s="42"/>
      <c r="E63" s="15"/>
      <c r="F63" s="14" t="e">
        <v>#N/A</v>
      </c>
      <c r="G63" s="14" t="e">
        <v>#N/A</v>
      </c>
      <c r="H63" s="19" t="e">
        <f t="shared" si="3"/>
        <v>#N/A</v>
      </c>
      <c r="I63" s="33" t="e">
        <f t="shared" si="5"/>
        <v>#N/A</v>
      </c>
      <c r="J63" s="27"/>
    </row>
    <row r="64" spans="1:10" ht="31.5" customHeight="1" hidden="1">
      <c r="A64" s="20" t="s">
        <v>55</v>
      </c>
      <c r="B64" s="7">
        <v>9</v>
      </c>
      <c r="C64" s="7">
        <v>3</v>
      </c>
      <c r="D64" s="42"/>
      <c r="E64" s="15"/>
      <c r="F64" s="14" t="e">
        <v>#N/A</v>
      </c>
      <c r="G64" s="14" t="e">
        <v>#N/A</v>
      </c>
      <c r="H64" s="19" t="e">
        <f t="shared" si="3"/>
        <v>#N/A</v>
      </c>
      <c r="I64" s="33" t="e">
        <f t="shared" si="5"/>
        <v>#N/A</v>
      </c>
      <c r="J64" s="27"/>
    </row>
    <row r="65" spans="1:10" ht="15.75" customHeight="1" hidden="1">
      <c r="A65" s="20" t="s">
        <v>56</v>
      </c>
      <c r="B65" s="7">
        <v>9</v>
      </c>
      <c r="C65" s="7">
        <v>4</v>
      </c>
      <c r="D65" s="42"/>
      <c r="E65" s="15"/>
      <c r="F65" s="14" t="e">
        <v>#N/A</v>
      </c>
      <c r="G65" s="14" t="e">
        <v>#N/A</v>
      </c>
      <c r="H65" s="19" t="e">
        <f t="shared" si="3"/>
        <v>#N/A</v>
      </c>
      <c r="I65" s="33" t="e">
        <f t="shared" si="5"/>
        <v>#N/A</v>
      </c>
      <c r="J65" s="27"/>
    </row>
    <row r="66" spans="1:10" ht="15.75" customHeight="1" hidden="1">
      <c r="A66" s="22"/>
      <c r="B66" s="7">
        <v>9</v>
      </c>
      <c r="C66" s="7">
        <v>8</v>
      </c>
      <c r="D66" s="42"/>
      <c r="E66" s="15"/>
      <c r="F66" s="14" t="e">
        <v>#N/A</v>
      </c>
      <c r="G66" s="14" t="e">
        <v>#N/A</v>
      </c>
      <c r="H66" s="19" t="e">
        <f t="shared" si="3"/>
        <v>#N/A</v>
      </c>
      <c r="I66" s="33" t="e">
        <f t="shared" si="5"/>
        <v>#N/A</v>
      </c>
      <c r="J66" s="27"/>
    </row>
    <row r="67" spans="1:10" ht="15.75">
      <c r="A67" s="20" t="s">
        <v>86</v>
      </c>
      <c r="B67" s="7">
        <v>9</v>
      </c>
      <c r="C67" s="7">
        <v>9</v>
      </c>
      <c r="D67" s="14">
        <v>975.047</v>
      </c>
      <c r="E67" s="32">
        <v>2993.8</v>
      </c>
      <c r="F67" s="32">
        <v>2993.8</v>
      </c>
      <c r="G67" s="32">
        <v>648.4913399999999</v>
      </c>
      <c r="H67" s="19">
        <f t="shared" si="3"/>
        <v>21.66114436502104</v>
      </c>
      <c r="I67" s="33">
        <f t="shared" si="5"/>
        <v>21.66114436502104</v>
      </c>
      <c r="J67" s="27"/>
    </row>
    <row r="68" spans="1:10" s="8" customFormat="1" ht="15.75">
      <c r="A68" s="21" t="s">
        <v>45</v>
      </c>
      <c r="B68" s="16">
        <v>10</v>
      </c>
      <c r="C68" s="16" t="s">
        <v>3</v>
      </c>
      <c r="D68" s="43">
        <f>SUM(D69:D73)</f>
        <v>86048.521</v>
      </c>
      <c r="E68" s="17">
        <f>SUM(E69:E73)</f>
        <v>128398.512</v>
      </c>
      <c r="F68" s="17">
        <v>129968.68144</v>
      </c>
      <c r="G68" s="17">
        <v>82158.90015</v>
      </c>
      <c r="H68" s="17">
        <f t="shared" si="3"/>
        <v>63.98742389631431</v>
      </c>
      <c r="I68" s="18">
        <f t="shared" si="5"/>
        <v>63.21438306499142</v>
      </c>
      <c r="J68" s="18">
        <f t="shared" si="4"/>
        <v>95.47973538092538</v>
      </c>
    </row>
    <row r="69" spans="1:10" ht="15.75">
      <c r="A69" s="20" t="s">
        <v>46</v>
      </c>
      <c r="B69" s="7">
        <v>10</v>
      </c>
      <c r="C69" s="7">
        <v>1</v>
      </c>
      <c r="D69" s="44">
        <v>14849.832</v>
      </c>
      <c r="E69" s="32">
        <v>19001.612</v>
      </c>
      <c r="F69" s="32">
        <v>19001.612</v>
      </c>
      <c r="G69" s="32">
        <v>14439.7585</v>
      </c>
      <c r="H69" s="19">
        <f t="shared" si="3"/>
        <v>75.99228160221352</v>
      </c>
      <c r="I69" s="33">
        <f t="shared" si="5"/>
        <v>75.99228160221352</v>
      </c>
      <c r="J69" s="27">
        <f t="shared" si="4"/>
        <v>97.23853104870143</v>
      </c>
    </row>
    <row r="70" spans="1:10" ht="15.75" customHeight="1" hidden="1">
      <c r="A70" s="20" t="s">
        <v>47</v>
      </c>
      <c r="B70" s="7">
        <v>10</v>
      </c>
      <c r="C70" s="7">
        <v>2</v>
      </c>
      <c r="D70" s="42"/>
      <c r="E70" s="13">
        <v>0</v>
      </c>
      <c r="F70" s="14" t="e">
        <v>#N/A</v>
      </c>
      <c r="G70" s="14" t="e">
        <v>#N/A</v>
      </c>
      <c r="H70" s="19" t="e">
        <f t="shared" si="3"/>
        <v>#N/A</v>
      </c>
      <c r="I70" s="33" t="e">
        <f t="shared" si="5"/>
        <v>#N/A</v>
      </c>
      <c r="J70" s="27" t="e">
        <f t="shared" si="4"/>
        <v>#N/A</v>
      </c>
    </row>
    <row r="71" spans="1:10" ht="15.75">
      <c r="A71" s="20" t="s">
        <v>48</v>
      </c>
      <c r="B71" s="7">
        <v>10</v>
      </c>
      <c r="C71" s="7">
        <v>3</v>
      </c>
      <c r="D71" s="44">
        <v>33245.364</v>
      </c>
      <c r="E71" s="32">
        <v>37609.5</v>
      </c>
      <c r="F71" s="32">
        <v>43588.810840000006</v>
      </c>
      <c r="G71" s="32">
        <v>31695.21553</v>
      </c>
      <c r="H71" s="19">
        <f aca="true" t="shared" si="6" ref="H71:H87">G71/E71*100</f>
        <v>84.27449322644544</v>
      </c>
      <c r="I71" s="33">
        <f aca="true" t="shared" si="7" ref="I71:I87">G71/F71*100</f>
        <v>72.71410923859008</v>
      </c>
      <c r="J71" s="27">
        <f aca="true" t="shared" si="8" ref="J71:J87">G71/D71*100</f>
        <v>95.33724921766536</v>
      </c>
    </row>
    <row r="72" spans="1:10" ht="15.75">
      <c r="A72" s="20" t="s">
        <v>57</v>
      </c>
      <c r="B72" s="7">
        <v>10</v>
      </c>
      <c r="C72" s="7">
        <v>4</v>
      </c>
      <c r="D72" s="44">
        <v>24019.375</v>
      </c>
      <c r="E72" s="32">
        <v>50768.2</v>
      </c>
      <c r="F72" s="32">
        <v>46663.8586</v>
      </c>
      <c r="G72" s="32">
        <v>22173.16734</v>
      </c>
      <c r="H72" s="19">
        <f t="shared" si="6"/>
        <v>43.6753072592686</v>
      </c>
      <c r="I72" s="33">
        <f t="shared" si="7"/>
        <v>47.516789235256255</v>
      </c>
      <c r="J72" s="27">
        <f t="shared" si="8"/>
        <v>92.31367319091358</v>
      </c>
    </row>
    <row r="73" spans="1:10" ht="15.75">
      <c r="A73" s="20" t="s">
        <v>49</v>
      </c>
      <c r="B73" s="7">
        <v>10</v>
      </c>
      <c r="C73" s="7">
        <v>6</v>
      </c>
      <c r="D73" s="44">
        <v>13933.95</v>
      </c>
      <c r="E73" s="32">
        <v>21019.2</v>
      </c>
      <c r="F73" s="32">
        <v>20714.4</v>
      </c>
      <c r="G73" s="32">
        <v>13850.75878</v>
      </c>
      <c r="H73" s="19">
        <f t="shared" si="6"/>
        <v>65.89574665068128</v>
      </c>
      <c r="I73" s="33">
        <f t="shared" si="7"/>
        <v>66.86536312903101</v>
      </c>
      <c r="J73" s="27">
        <f t="shared" si="8"/>
        <v>99.40296025175918</v>
      </c>
    </row>
    <row r="74" spans="1:10" ht="18.75" customHeight="1">
      <c r="A74" s="21" t="s">
        <v>44</v>
      </c>
      <c r="B74" s="16">
        <v>11</v>
      </c>
      <c r="C74" s="16"/>
      <c r="D74" s="43">
        <f>D75+D76+D77</f>
        <v>120795.467</v>
      </c>
      <c r="E74" s="17">
        <f>E75+E76+E77</f>
        <v>171761.16</v>
      </c>
      <c r="F74" s="17">
        <v>220304.52925</v>
      </c>
      <c r="G74" s="17">
        <v>136155.82469</v>
      </c>
      <c r="H74" s="17">
        <f t="shared" si="6"/>
        <v>79.27043849144941</v>
      </c>
      <c r="I74" s="18">
        <f t="shared" si="7"/>
        <v>61.803461396606764</v>
      </c>
      <c r="J74" s="18">
        <f t="shared" si="8"/>
        <v>112.71600505505724</v>
      </c>
    </row>
    <row r="75" spans="1:10" ht="16.5" customHeight="1">
      <c r="A75" s="20" t="s">
        <v>87</v>
      </c>
      <c r="B75" s="7">
        <v>11</v>
      </c>
      <c r="C75" s="7">
        <v>1</v>
      </c>
      <c r="D75" s="44">
        <v>114308.481</v>
      </c>
      <c r="E75" s="32">
        <v>161214.71</v>
      </c>
      <c r="F75" s="32">
        <v>176104.865</v>
      </c>
      <c r="G75" s="32">
        <v>127688.224</v>
      </c>
      <c r="H75" s="19">
        <f t="shared" si="6"/>
        <v>79.2038294768511</v>
      </c>
      <c r="I75" s="33">
        <f t="shared" si="7"/>
        <v>72.50692591598762</v>
      </c>
      <c r="J75" s="27">
        <f t="shared" si="8"/>
        <v>111.70494339785691</v>
      </c>
    </row>
    <row r="76" spans="1:10" ht="15.75">
      <c r="A76" s="20" t="s">
        <v>59</v>
      </c>
      <c r="B76" s="7">
        <v>11</v>
      </c>
      <c r="C76" s="7">
        <v>2</v>
      </c>
      <c r="D76" s="44">
        <v>6486.986</v>
      </c>
      <c r="E76" s="32">
        <v>10546.45</v>
      </c>
      <c r="F76" s="32">
        <v>44199.66425</v>
      </c>
      <c r="G76" s="32">
        <v>8467.60069</v>
      </c>
      <c r="H76" s="19">
        <f t="shared" si="6"/>
        <v>80.28863446941861</v>
      </c>
      <c r="I76" s="33">
        <f t="shared" si="7"/>
        <v>19.157613148611187</v>
      </c>
      <c r="J76" s="27">
        <f t="shared" si="8"/>
        <v>130.53212524275526</v>
      </c>
    </row>
    <row r="77" spans="1:10" ht="31.5" customHeight="1" hidden="1">
      <c r="A77" s="20" t="s">
        <v>60</v>
      </c>
      <c r="B77" s="7">
        <v>11</v>
      </c>
      <c r="C77" s="7">
        <v>5</v>
      </c>
      <c r="D77" s="42"/>
      <c r="E77" s="13"/>
      <c r="F77" s="14" t="e">
        <v>#N/A</v>
      </c>
      <c r="G77" s="14" t="e">
        <v>#N/A</v>
      </c>
      <c r="H77" s="19" t="e">
        <f t="shared" si="6"/>
        <v>#N/A</v>
      </c>
      <c r="I77" s="33" t="e">
        <f t="shared" si="7"/>
        <v>#N/A</v>
      </c>
      <c r="J77" s="18" t="e">
        <f t="shared" si="8"/>
        <v>#N/A</v>
      </c>
    </row>
    <row r="78" spans="1:10" ht="15.75">
      <c r="A78" s="21" t="s">
        <v>62</v>
      </c>
      <c r="B78" s="16">
        <v>12</v>
      </c>
      <c r="C78" s="16"/>
      <c r="D78" s="43">
        <f>D79+D80</f>
        <v>42400.538</v>
      </c>
      <c r="E78" s="17">
        <f>E79+E80</f>
        <v>56903.42</v>
      </c>
      <c r="F78" s="17">
        <v>65502.546729999995</v>
      </c>
      <c r="G78" s="17">
        <v>43012.501520000005</v>
      </c>
      <c r="H78" s="17">
        <f t="shared" si="6"/>
        <v>75.58860525430634</v>
      </c>
      <c r="I78" s="18">
        <f t="shared" si="7"/>
        <v>65.66538809139216</v>
      </c>
      <c r="J78" s="18">
        <f t="shared" si="8"/>
        <v>101.4432918752116</v>
      </c>
    </row>
    <row r="79" spans="1:10" ht="15.75">
      <c r="A79" s="20" t="s">
        <v>41</v>
      </c>
      <c r="B79" s="7">
        <v>12</v>
      </c>
      <c r="C79" s="7">
        <v>1</v>
      </c>
      <c r="D79" s="44">
        <v>25232.613</v>
      </c>
      <c r="E79" s="32">
        <v>34491.56</v>
      </c>
      <c r="F79" s="32">
        <v>42553.55339</v>
      </c>
      <c r="G79" s="32">
        <v>25773.19212</v>
      </c>
      <c r="H79" s="19">
        <f t="shared" si="6"/>
        <v>74.72318480231107</v>
      </c>
      <c r="I79" s="33">
        <f t="shared" si="7"/>
        <v>60.56648638432307</v>
      </c>
      <c r="J79" s="27">
        <f t="shared" si="8"/>
        <v>102.14238263789801</v>
      </c>
    </row>
    <row r="80" spans="1:10" ht="15.75">
      <c r="A80" s="20" t="s">
        <v>42</v>
      </c>
      <c r="B80" s="7">
        <v>12</v>
      </c>
      <c r="C80" s="7">
        <v>2</v>
      </c>
      <c r="D80" s="44">
        <v>17167.925</v>
      </c>
      <c r="E80" s="32">
        <v>22411.86</v>
      </c>
      <c r="F80" s="32">
        <v>22948.99334</v>
      </c>
      <c r="G80" s="32">
        <v>17239.3094</v>
      </c>
      <c r="H80" s="19">
        <f t="shared" si="6"/>
        <v>76.92047603367145</v>
      </c>
      <c r="I80" s="33">
        <f t="shared" si="7"/>
        <v>75.12011156477158</v>
      </c>
      <c r="J80" s="27">
        <f t="shared" si="8"/>
        <v>100.41580097769531</v>
      </c>
    </row>
    <row r="81" spans="1:10" ht="31.5">
      <c r="A81" s="21" t="s">
        <v>88</v>
      </c>
      <c r="B81" s="16">
        <v>13</v>
      </c>
      <c r="C81" s="16"/>
      <c r="D81" s="43">
        <f>D82</f>
        <v>0</v>
      </c>
      <c r="E81" s="17">
        <f>E82</f>
        <v>2</v>
      </c>
      <c r="F81" s="17">
        <v>2</v>
      </c>
      <c r="G81" s="17">
        <v>0</v>
      </c>
      <c r="H81" s="17">
        <f t="shared" si="6"/>
        <v>0</v>
      </c>
      <c r="I81" s="18">
        <f t="shared" si="7"/>
        <v>0</v>
      </c>
      <c r="J81" s="18"/>
    </row>
    <row r="82" spans="1:10" ht="31.5">
      <c r="A82" s="20" t="s">
        <v>66</v>
      </c>
      <c r="B82" s="7">
        <v>13</v>
      </c>
      <c r="C82" s="7">
        <v>1</v>
      </c>
      <c r="D82" s="14">
        <v>0</v>
      </c>
      <c r="E82" s="32">
        <v>2</v>
      </c>
      <c r="F82" s="32">
        <v>2</v>
      </c>
      <c r="G82" s="32">
        <v>0</v>
      </c>
      <c r="H82" s="19">
        <f t="shared" si="6"/>
        <v>0</v>
      </c>
      <c r="I82" s="33">
        <f t="shared" si="7"/>
        <v>0</v>
      </c>
      <c r="J82" s="27"/>
    </row>
    <row r="83" spans="1:10" s="8" customFormat="1" ht="47.25">
      <c r="A83" s="23" t="s">
        <v>65</v>
      </c>
      <c r="B83" s="16">
        <v>14</v>
      </c>
      <c r="C83" s="16" t="s">
        <v>3</v>
      </c>
      <c r="D83" s="43">
        <f>D84+D85+D86</f>
        <v>570931.585</v>
      </c>
      <c r="E83" s="17">
        <f>E84+E85+E86</f>
        <v>594252.11</v>
      </c>
      <c r="F83" s="17">
        <v>1435464.66741</v>
      </c>
      <c r="G83" s="17">
        <v>780489.34062</v>
      </c>
      <c r="H83" s="17">
        <f t="shared" si="6"/>
        <v>131.33976766527596</v>
      </c>
      <c r="I83" s="18">
        <f t="shared" si="7"/>
        <v>54.371894922933365</v>
      </c>
      <c r="J83" s="18">
        <f t="shared" si="8"/>
        <v>136.70453012684524</v>
      </c>
    </row>
    <row r="84" spans="1:10" ht="47.25">
      <c r="A84" s="20" t="s">
        <v>63</v>
      </c>
      <c r="B84" s="7">
        <v>14</v>
      </c>
      <c r="C84" s="7">
        <v>1</v>
      </c>
      <c r="D84" s="44">
        <v>156276.57</v>
      </c>
      <c r="E84" s="32">
        <v>199267.04</v>
      </c>
      <c r="F84" s="32">
        <v>199260.34</v>
      </c>
      <c r="G84" s="32">
        <v>159408.12424</v>
      </c>
      <c r="H84" s="19">
        <f t="shared" si="6"/>
        <v>79.99723599045782</v>
      </c>
      <c r="I84" s="33">
        <f t="shared" si="7"/>
        <v>79.99992584575536</v>
      </c>
      <c r="J84" s="27">
        <f t="shared" si="8"/>
        <v>102.00385396224144</v>
      </c>
    </row>
    <row r="85" spans="1:10" ht="17.25" customHeight="1">
      <c r="A85" s="20" t="s">
        <v>64</v>
      </c>
      <c r="B85" s="7">
        <v>14</v>
      </c>
      <c r="C85" s="7">
        <v>2</v>
      </c>
      <c r="D85" s="44">
        <v>414655.015</v>
      </c>
      <c r="E85" s="13"/>
      <c r="F85" s="14"/>
      <c r="G85" s="14"/>
      <c r="H85" s="19"/>
      <c r="I85" s="33"/>
      <c r="J85" s="27">
        <f t="shared" si="8"/>
        <v>0</v>
      </c>
    </row>
    <row r="86" spans="1:10" ht="15.75">
      <c r="A86" s="20" t="s">
        <v>72</v>
      </c>
      <c r="B86" s="7">
        <v>14</v>
      </c>
      <c r="C86" s="7">
        <v>3</v>
      </c>
      <c r="D86" s="14">
        <v>0</v>
      </c>
      <c r="E86" s="32">
        <v>394985.07</v>
      </c>
      <c r="F86" s="32">
        <v>1236204.3274100001</v>
      </c>
      <c r="G86" s="32">
        <v>621081.21638</v>
      </c>
      <c r="H86" s="19">
        <f t="shared" si="6"/>
        <v>157.24169432024354</v>
      </c>
      <c r="I86" s="33">
        <f t="shared" si="7"/>
        <v>50.240983841339684</v>
      </c>
      <c r="J86" s="27"/>
    </row>
    <row r="87" spans="1:10" s="8" customFormat="1" ht="15.75">
      <c r="A87" s="30" t="s">
        <v>50</v>
      </c>
      <c r="B87" s="30"/>
      <c r="C87" s="30"/>
      <c r="D87" s="31">
        <f>D7+D19+D21+D28+D39+D44+D47+D56+D62+D68+D74+D78+D81+D83</f>
        <v>3407649.2610000004</v>
      </c>
      <c r="E87" s="31">
        <f>E7+E19+E21+E28+E39+E44+E47+E56+E68+E62+E74+E78+E81+E83</f>
        <v>4504349.899999999</v>
      </c>
      <c r="F87" s="31">
        <f>F7+F19+F21+F28+F39+F44+F47+F56+F68+F62+F74+F78+F81+F83</f>
        <v>6877247.16006</v>
      </c>
      <c r="G87" s="31">
        <f>G7+G19+G21+G28+G39+G44+G47+G56+G68+G62+G74+G78+G81+G83</f>
        <v>3976576.60963</v>
      </c>
      <c r="H87" s="34">
        <f t="shared" si="6"/>
        <v>88.28303080162578</v>
      </c>
      <c r="I87" s="35">
        <f t="shared" si="7"/>
        <v>57.82221457335709</v>
      </c>
      <c r="J87" s="35">
        <f t="shared" si="8"/>
        <v>116.69559585081957</v>
      </c>
    </row>
    <row r="88" spans="1:10" ht="15.75">
      <c r="A88" s="10"/>
      <c r="B88" s="10"/>
      <c r="C88" s="10"/>
      <c r="D88" s="10"/>
      <c r="E88" s="11"/>
      <c r="F88" s="9"/>
      <c r="G88" s="12"/>
      <c r="H88" s="12"/>
      <c r="I88" s="9"/>
      <c r="J88" s="9"/>
    </row>
    <row r="89" spans="1:10" ht="15.75">
      <c r="A89" s="9"/>
      <c r="B89" s="9"/>
      <c r="C89" s="9"/>
      <c r="D89" s="9"/>
      <c r="E89" s="9"/>
      <c r="F89" s="9"/>
      <c r="G89" s="9"/>
      <c r="H89" s="9"/>
      <c r="I89" s="9"/>
      <c r="J89" s="9"/>
    </row>
  </sheetData>
  <sheetProtection/>
  <mergeCells count="10">
    <mergeCell ref="G1:I1"/>
    <mergeCell ref="A2:J2"/>
    <mergeCell ref="A4:A5"/>
    <mergeCell ref="B4:B5"/>
    <mergeCell ref="C4:C5"/>
    <mergeCell ref="D4:D5"/>
    <mergeCell ref="E4:G4"/>
    <mergeCell ref="H4:H5"/>
    <mergeCell ref="I4:I5"/>
    <mergeCell ref="J4:J5"/>
  </mergeCells>
  <printOptions/>
  <pageMargins left="0.3937007874015748" right="0.3937007874015748" top="0.5905511811023623" bottom="0.1968503937007874" header="0.11811023622047245" footer="0.11811023622047245"/>
  <pageSetup fitToHeight="3" horizontalDpi="600" verticalDpi="600" orientation="landscape" paperSize="9" scale="6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Вандрей Сергей Александрович</cp:lastModifiedBy>
  <cp:lastPrinted>2019-04-26T10:39:04Z</cp:lastPrinted>
  <dcterms:created xsi:type="dcterms:W3CDTF">2007-09-13T08:04:48Z</dcterms:created>
  <dcterms:modified xsi:type="dcterms:W3CDTF">2022-11-16T11:34:39Z</dcterms:modified>
  <cp:category/>
  <cp:version/>
  <cp:contentType/>
  <cp:contentStatus/>
</cp:coreProperties>
</file>